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<sst xmlns="http://schemas.openxmlformats.org/spreadsheetml/2006/main" count="35" uniqueCount="35">
  <si>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Berekening baffles </t>
  </si>
  <si>
    <t>(alle input en output in millimeters; alleen de cijfers in de groene cellen kunnen wijzigen.)</t>
  </si>
  <si>
    <t>Diameter hoofdspiegel</t>
  </si>
  <si>
    <t>Binnendiameter telescoopbuis</t>
  </si>
  <si>
    <t>Brandpuntsafstand hoofdspiegel</t>
  </si>
  <si>
    <t>Brandpuntsafstand laagste vergr. oculair</t>
  </si>
  <si>
    <t>1.25” of 2” oculair</t>
  </si>
  <si>
    <t>Schijnbaar beeldveld laagste vergr. oculair</t>
  </si>
  <si>
    <t>Lengte focuser buis (LB)</t>
  </si>
  <si>
    <t>Focuser buis diameter (BD)</t>
  </si>
  <si>
    <t>korte as vangspiegel (KA)</t>
  </si>
  <si>
    <t>Afstand focal plane - vangspiegel (FV)</t>
  </si>
  <si>
    <t>Afstand focuser baffle - vangspiegel (BV)</t>
  </si>
  <si>
    <t>Afstand grote baffle - vangspiegel (GV)</t>
  </si>
  <si>
    <t>Afstand hoofdspiegel baffle vanaf hoofdspiegel *</t>
  </si>
  <si>
    <t>Focal Plane diameter (FD)</t>
  </si>
  <si>
    <t>Buitendiameter focuser baffle</t>
  </si>
  <si>
    <t>Binnendiameter focuser baffle</t>
  </si>
  <si>
    <t>Diameter baffle tegenover focuser</t>
  </si>
  <si>
    <t>Buitendiameter hoofdspiegelbaffle *</t>
  </si>
  <si>
    <r>
      <t xml:space="preserve">of </t>
    </r>
    <r>
      <rPr>
        <b/>
        <sz val="10"/>
        <rFont val="Arial"/>
        <family val="2"/>
      </rPr>
      <t>hoogte shroud boven spiegeloppervlak **</t>
    </r>
  </si>
  <si>
    <t>(welk van de twee het handigst is)</t>
  </si>
  <si>
    <t>* Om te vookomen dat er licht vanaf de onderkant van de telescoop</t>
  </si>
  <si>
    <t xml:space="preserve">  in het beeldveld komt, moet bij een open onderkant, naar keuze onder, boven of op gelijke hoogte</t>
  </si>
  <si>
    <t xml:space="preserve">  met de hoofdspiegel ook een baffle worden geplaatst n(zie ook *** hieronder).</t>
  </si>
  <si>
    <r>
      <t xml:space="preserve">  Als je de baffle </t>
    </r>
    <r>
      <rPr>
        <b/>
        <sz val="10"/>
        <rFont val="Arial"/>
        <family val="2"/>
      </rPr>
      <t>op gelijke hoogte</t>
    </r>
    <r>
      <rPr>
        <sz val="10"/>
        <rFont val="Arial"/>
        <family val="2"/>
      </rPr>
      <t xml:space="preserve"> wilt plaatsen met de bovenkant van de spiegel</t>
    </r>
  </si>
  <si>
    <t xml:space="preserve">  vul dan bij D16 een 0 in, zet je de baffle boven de spiegel, vul daar dan een negatieve afstand  </t>
  </si>
  <si>
    <r>
      <t xml:space="preserve">  in, vul een</t>
    </r>
    <r>
      <rPr>
        <b/>
        <sz val="10"/>
        <rFont val="Arial"/>
        <family val="2"/>
      </rPr>
      <t xml:space="preserve"> positieve </t>
    </r>
    <r>
      <rPr>
        <sz val="10"/>
        <rFont val="Arial"/>
        <family val="2"/>
      </rPr>
      <t>afstand in als je de baffle</t>
    </r>
    <r>
      <rPr>
        <b/>
        <sz val="10"/>
        <rFont val="Arial"/>
        <family val="2"/>
      </rPr>
      <t xml:space="preserve"> onder </t>
    </r>
    <r>
      <rPr>
        <sz val="10"/>
        <rFont val="Arial"/>
        <family val="2"/>
      </rPr>
      <t>het niveau van de bovenkant van de spiegel plaatst.</t>
    </r>
  </si>
  <si>
    <t>** Als de baffle, berekend  bij D23 erg breed wordt, is een (deel)shroud handiger</t>
  </si>
  <si>
    <t xml:space="preserve">     Berekend bij D24 is de minimale hoogte van de shroud, gerekend vanaf</t>
  </si>
  <si>
    <t xml:space="preserve">     het spiegelend oppervlak van de hoofdspiegel.</t>
  </si>
  <si>
    <t xml:space="preserve">     Bij een open onderkant moet dan wellicht nog een baffle onderin</t>
  </si>
  <si>
    <t xml:space="preserve">     worden geplaatst om te voorkomen dat licht dat tussen de spiegel en de</t>
  </si>
  <si>
    <t xml:space="preserve">    rand van de spiegelbak doorgaat, het beeldveld bereikt.</t>
  </si>
  <si>
    <t xml:space="preserve">    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</si>
</sst>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1">
    <font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164" fontId="0" fillId="35" borderId="0" xfId="0" applyNumberFormat="1" applyFill="1" applyAlignment="1">
      <alignment/>
    </xf>
    <xf numFmtId="164" fontId="3" fillId="36" borderId="0" xfId="0" applyNumberFormat="1" applyFont="1" applyFill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17</xdr:row>
      <xdr:rowOff>142875</xdr:rowOff>
    </xdr:from>
    <xdr:to>
      <xdr:col>14</xdr:col>
      <xdr:colOff>28575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34125" y="2962275"/>
          <a:ext cx="3381375" cy="180975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18</xdr:row>
      <xdr:rowOff>123825</xdr:rowOff>
    </xdr:from>
    <xdr:to>
      <xdr:col>11</xdr:col>
      <xdr:colOff>200025</xdr:colOff>
      <xdr:row>24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981950" y="3105150"/>
          <a:ext cx="76200" cy="914400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12</xdr:row>
      <xdr:rowOff>85725</xdr:rowOff>
    </xdr:from>
    <xdr:to>
      <xdr:col>14</xdr:col>
      <xdr:colOff>95250</xdr:colOff>
      <xdr:row>34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9715500" y="2095500"/>
          <a:ext cx="66675" cy="3581400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17</xdr:row>
      <xdr:rowOff>142875</xdr:rowOff>
    </xdr:from>
    <xdr:to>
      <xdr:col>8</xdr:col>
      <xdr:colOff>304800</xdr:colOff>
      <xdr:row>27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6257925" y="2962275"/>
          <a:ext cx="76200" cy="1562100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24</xdr:row>
      <xdr:rowOff>19050</xdr:rowOff>
    </xdr:from>
    <xdr:to>
      <xdr:col>8</xdr:col>
      <xdr:colOff>419100</xdr:colOff>
      <xdr:row>25</xdr:row>
      <xdr:rowOff>38100</xdr:rowOff>
    </xdr:to>
    <xdr:sp>
      <xdr:nvSpPr>
        <xdr:cNvPr id="5" name="AutoShape 6"/>
        <xdr:cNvSpPr>
          <a:spLocks/>
        </xdr:cNvSpPr>
      </xdr:nvSpPr>
      <xdr:spPr>
        <a:xfrm>
          <a:off x="6000750" y="3971925"/>
          <a:ext cx="447675" cy="180975"/>
        </a:xfrm>
        <a:prstGeom prst="rect">
          <a:avLst/>
        </a:prstGeom>
        <a:solidFill>
          <a:srgbClr val="BF1A0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23</xdr:row>
      <xdr:rowOff>142875</xdr:rowOff>
    </xdr:from>
    <xdr:to>
      <xdr:col>8</xdr:col>
      <xdr:colOff>438150</xdr:colOff>
      <xdr:row>25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6391275" y="3933825"/>
          <a:ext cx="76200" cy="285750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276225</xdr:colOff>
      <xdr:row>18</xdr:row>
      <xdr:rowOff>85725</xdr:rowOff>
    </xdr:to>
    <xdr:sp>
      <xdr:nvSpPr>
        <xdr:cNvPr id="7" name="AutoShape 8"/>
        <xdr:cNvSpPr>
          <a:spLocks/>
        </xdr:cNvSpPr>
      </xdr:nvSpPr>
      <xdr:spPr>
        <a:xfrm>
          <a:off x="4200525" y="2171700"/>
          <a:ext cx="885825" cy="8953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142875</xdr:rowOff>
    </xdr:from>
    <xdr:to>
      <xdr:col>6</xdr:col>
      <xdr:colOff>152400</xdr:colOff>
      <xdr:row>17</xdr:row>
      <xdr:rowOff>85725</xdr:rowOff>
    </xdr:to>
    <xdr:sp>
      <xdr:nvSpPr>
        <xdr:cNvPr id="8" name="AutoShape 9"/>
        <xdr:cNvSpPr>
          <a:spLocks/>
        </xdr:cNvSpPr>
      </xdr:nvSpPr>
      <xdr:spPr>
        <a:xfrm>
          <a:off x="4314825" y="2314575"/>
          <a:ext cx="647700" cy="590550"/>
        </a:xfrm>
        <a:prstGeom prst="ellipse">
          <a:avLst/>
        </a:prstGeom>
        <a:solidFill>
          <a:srgbClr val="BBE0E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17</xdr:row>
      <xdr:rowOff>0</xdr:rowOff>
    </xdr:from>
    <xdr:to>
      <xdr:col>8</xdr:col>
      <xdr:colOff>438150</xdr:colOff>
      <xdr:row>23</xdr:row>
      <xdr:rowOff>66675</xdr:rowOff>
    </xdr:to>
    <xdr:sp>
      <xdr:nvSpPr>
        <xdr:cNvPr id="9" name="AutoShape 10"/>
        <xdr:cNvSpPr>
          <a:spLocks/>
        </xdr:cNvSpPr>
      </xdr:nvSpPr>
      <xdr:spPr>
        <a:xfrm flipH="1" flipV="1">
          <a:off x="5019675" y="2819400"/>
          <a:ext cx="1447800" cy="1038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6</xdr:row>
      <xdr:rowOff>95250</xdr:rowOff>
    </xdr:from>
    <xdr:to>
      <xdr:col>7</xdr:col>
      <xdr:colOff>590550</xdr:colOff>
      <xdr:row>12</xdr:row>
      <xdr:rowOff>28575</xdr:rowOff>
    </xdr:to>
    <xdr:sp>
      <xdr:nvSpPr>
        <xdr:cNvPr id="10" name="AutoShape 13"/>
        <xdr:cNvSpPr>
          <a:spLocks/>
        </xdr:cNvSpPr>
      </xdr:nvSpPr>
      <xdr:spPr>
        <a:xfrm>
          <a:off x="4600575" y="1133475"/>
          <a:ext cx="1409700" cy="904875"/>
        </a:xfrm>
        <a:prstGeom prst="wedgeEllipseCallout">
          <a:avLst>
            <a:gd name="adj1" fmla="val -44328"/>
            <a:gd name="adj2" fmla="val 70050"/>
          </a:avLst>
        </a:prstGeom>
        <a:solidFill>
          <a:srgbClr val="BBE0E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Focuser baffle
</a:t>
          </a:r>
        </a:p>
      </xdr:txBody>
    </xdr:sp>
    <xdr:clientData/>
  </xdr:twoCellAnchor>
  <xdr:twoCellAnchor>
    <xdr:from>
      <xdr:col>14</xdr:col>
      <xdr:colOff>28575</xdr:colOff>
      <xdr:row>9</xdr:row>
      <xdr:rowOff>66675</xdr:rowOff>
    </xdr:from>
    <xdr:to>
      <xdr:col>17</xdr:col>
      <xdr:colOff>285750</xdr:colOff>
      <xdr:row>15</xdr:row>
      <xdr:rowOff>142875</xdr:rowOff>
    </xdr:to>
    <xdr:sp>
      <xdr:nvSpPr>
        <xdr:cNvPr id="11" name="AutoShape 14"/>
        <xdr:cNvSpPr>
          <a:spLocks/>
        </xdr:cNvSpPr>
      </xdr:nvSpPr>
      <xdr:spPr>
        <a:xfrm>
          <a:off x="9715500" y="1590675"/>
          <a:ext cx="2085975" cy="1047750"/>
        </a:xfrm>
        <a:prstGeom prst="wedgeEllipseCallout">
          <a:avLst>
            <a:gd name="adj1" fmla="val -47263"/>
            <a:gd name="adj2" fmla="val 70050"/>
          </a:avLst>
        </a:prstGeom>
        <a:solidFill>
          <a:srgbClr val="BBE0E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Baffle tegenover de focuser
</a:t>
          </a:r>
        </a:p>
      </xdr:txBody>
    </xdr:sp>
    <xdr:clientData/>
  </xdr:twoCellAnchor>
  <xdr:oneCellAnchor>
    <xdr:from>
      <xdr:col>9</xdr:col>
      <xdr:colOff>285750</xdr:colOff>
      <xdr:row>22</xdr:row>
      <xdr:rowOff>57150</xdr:rowOff>
    </xdr:from>
    <xdr:ext cx="419100" cy="504825"/>
    <xdr:sp fLocksText="0">
      <xdr:nvSpPr>
        <xdr:cNvPr id="12" name="AutoShape 18"/>
        <xdr:cNvSpPr txBox="1">
          <a:spLocks noChangeArrowheads="1"/>
        </xdr:cNvSpPr>
      </xdr:nvSpPr>
      <xdr:spPr>
        <a:xfrm>
          <a:off x="6924675" y="3686175"/>
          <a:ext cx="41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BV
</a:t>
          </a:r>
        </a:p>
      </xdr:txBody>
    </xdr:sp>
    <xdr:clientData/>
  </xdr:oneCellAnchor>
  <xdr:oneCellAnchor>
    <xdr:from>
      <xdr:col>12</xdr:col>
      <xdr:colOff>161925</xdr:colOff>
      <xdr:row>22</xdr:row>
      <xdr:rowOff>47625</xdr:rowOff>
    </xdr:from>
    <xdr:ext cx="438150" cy="504825"/>
    <xdr:sp fLocksText="0">
      <xdr:nvSpPr>
        <xdr:cNvPr id="13" name="AutoShape 19"/>
        <xdr:cNvSpPr txBox="1">
          <a:spLocks noChangeArrowheads="1"/>
        </xdr:cNvSpPr>
      </xdr:nvSpPr>
      <xdr:spPr>
        <a:xfrm>
          <a:off x="8629650" y="3676650"/>
          <a:ext cx="438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
</a:t>
          </a:r>
        </a:p>
      </xdr:txBody>
    </xdr:sp>
    <xdr:clientData/>
  </xdr:oneCellAnchor>
  <xdr:oneCellAnchor>
    <xdr:from>
      <xdr:col>7</xdr:col>
      <xdr:colOff>428625</xdr:colOff>
      <xdr:row>22</xdr:row>
      <xdr:rowOff>57150</xdr:rowOff>
    </xdr:from>
    <xdr:ext cx="400050" cy="504825"/>
    <xdr:sp fLocksText="0">
      <xdr:nvSpPr>
        <xdr:cNvPr id="14" name="AutoShape 20"/>
        <xdr:cNvSpPr txBox="1">
          <a:spLocks noChangeArrowheads="1"/>
        </xdr:cNvSpPr>
      </xdr:nvSpPr>
      <xdr:spPr>
        <a:xfrm>
          <a:off x="5848350" y="3686175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LB
</a:t>
          </a:r>
        </a:p>
      </xdr:txBody>
    </xdr:sp>
    <xdr:clientData/>
  </xdr:oneCellAnchor>
  <xdr:oneCellAnchor>
    <xdr:from>
      <xdr:col>7</xdr:col>
      <xdr:colOff>114300</xdr:colOff>
      <xdr:row>23</xdr:row>
      <xdr:rowOff>104775</xdr:rowOff>
    </xdr:from>
    <xdr:ext cx="428625" cy="504825"/>
    <xdr:sp fLocksText="0">
      <xdr:nvSpPr>
        <xdr:cNvPr id="15" name="AutoShape 22"/>
        <xdr:cNvSpPr txBox="1">
          <a:spLocks noChangeArrowheads="1"/>
        </xdr:cNvSpPr>
      </xdr:nvSpPr>
      <xdr:spPr>
        <a:xfrm>
          <a:off x="5534025" y="3895725"/>
          <a:ext cx="428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BD
</a:t>
          </a:r>
        </a:p>
      </xdr:txBody>
    </xdr:sp>
    <xdr:clientData/>
  </xdr:oneCellAnchor>
  <xdr:twoCellAnchor>
    <xdr:from>
      <xdr:col>8</xdr:col>
      <xdr:colOff>9525</xdr:colOff>
      <xdr:row>23</xdr:row>
      <xdr:rowOff>95250</xdr:rowOff>
    </xdr:from>
    <xdr:to>
      <xdr:col>10</xdr:col>
      <xdr:colOff>523875</xdr:colOff>
      <xdr:row>24</xdr:row>
      <xdr:rowOff>76200</xdr:rowOff>
    </xdr:to>
    <xdr:sp>
      <xdr:nvSpPr>
        <xdr:cNvPr id="16" name="AutoShape 24"/>
        <xdr:cNvSpPr>
          <a:spLocks/>
        </xdr:cNvSpPr>
      </xdr:nvSpPr>
      <xdr:spPr>
        <a:xfrm flipV="1">
          <a:off x="6038850" y="3886200"/>
          <a:ext cx="1733550" cy="142875"/>
        </a:xfrm>
        <a:prstGeom prst="line">
          <a:avLst/>
        </a:prstGeom>
        <a:noFill/>
        <a:ln w="468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161925</xdr:rowOff>
    </xdr:from>
    <xdr:to>
      <xdr:col>11</xdr:col>
      <xdr:colOff>276225</xdr:colOff>
      <xdr:row>25</xdr:row>
      <xdr:rowOff>123825</xdr:rowOff>
    </xdr:to>
    <xdr:sp>
      <xdr:nvSpPr>
        <xdr:cNvPr id="17" name="AutoShape 25"/>
        <xdr:cNvSpPr>
          <a:spLocks/>
        </xdr:cNvSpPr>
      </xdr:nvSpPr>
      <xdr:spPr>
        <a:xfrm>
          <a:off x="6038850" y="4114800"/>
          <a:ext cx="2095500" cy="123825"/>
        </a:xfrm>
        <a:prstGeom prst="line">
          <a:avLst/>
        </a:prstGeom>
        <a:noFill/>
        <a:ln w="468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152400</xdr:colOff>
      <xdr:row>30</xdr:row>
      <xdr:rowOff>47625</xdr:rowOff>
    </xdr:from>
    <xdr:ext cx="419100" cy="504825"/>
    <xdr:sp fLocksText="0">
      <xdr:nvSpPr>
        <xdr:cNvPr id="18" name="AutoShape 26"/>
        <xdr:cNvSpPr txBox="1">
          <a:spLocks noChangeArrowheads="1"/>
        </xdr:cNvSpPr>
      </xdr:nvSpPr>
      <xdr:spPr>
        <a:xfrm>
          <a:off x="6181725" y="4972050"/>
          <a:ext cx="41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FD
</a:t>
          </a:r>
        </a:p>
      </xdr:txBody>
    </xdr:sp>
    <xdr:clientData/>
  </xdr:oneCellAnchor>
  <xdr:twoCellAnchor>
    <xdr:from>
      <xdr:col>8</xdr:col>
      <xdr:colOff>9525</xdr:colOff>
      <xdr:row>24</xdr:row>
      <xdr:rowOff>161925</xdr:rowOff>
    </xdr:from>
    <xdr:to>
      <xdr:col>8</xdr:col>
      <xdr:colOff>238125</xdr:colOff>
      <xdr:row>30</xdr:row>
      <xdr:rowOff>114300</xdr:rowOff>
    </xdr:to>
    <xdr:sp>
      <xdr:nvSpPr>
        <xdr:cNvPr id="19" name="AutoShape 27"/>
        <xdr:cNvSpPr>
          <a:spLocks/>
        </xdr:cNvSpPr>
      </xdr:nvSpPr>
      <xdr:spPr>
        <a:xfrm>
          <a:off x="6038850" y="4114800"/>
          <a:ext cx="228600" cy="923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533400</xdr:colOff>
      <xdr:row>25</xdr:row>
      <xdr:rowOff>19050</xdr:rowOff>
    </xdr:from>
    <xdr:ext cx="419100" cy="504825"/>
    <xdr:sp fLocksText="0">
      <xdr:nvSpPr>
        <xdr:cNvPr id="20" name="AutoShape 29"/>
        <xdr:cNvSpPr txBox="1">
          <a:spLocks noChangeArrowheads="1"/>
        </xdr:cNvSpPr>
      </xdr:nvSpPr>
      <xdr:spPr>
        <a:xfrm>
          <a:off x="7781925" y="4133850"/>
          <a:ext cx="41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
</a:t>
          </a:r>
        </a:p>
      </xdr:txBody>
    </xdr:sp>
    <xdr:clientData/>
  </xdr:oneCellAnchor>
  <xdr:oneCellAnchor>
    <xdr:from>
      <xdr:col>9</xdr:col>
      <xdr:colOff>171450</xdr:colOff>
      <xdr:row>26</xdr:row>
      <xdr:rowOff>152400</xdr:rowOff>
    </xdr:from>
    <xdr:ext cx="409575" cy="504825"/>
    <xdr:sp fLocksText="0">
      <xdr:nvSpPr>
        <xdr:cNvPr id="21" name="AutoShape 35"/>
        <xdr:cNvSpPr txBox="1">
          <a:spLocks noChangeArrowheads="1"/>
        </xdr:cNvSpPr>
      </xdr:nvSpPr>
      <xdr:spPr>
        <a:xfrm>
          <a:off x="6810375" y="4429125"/>
          <a:ext cx="409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FV
</a:t>
          </a:r>
        </a:p>
      </xdr:txBody>
    </xdr:sp>
    <xdr:clientData/>
  </xdr:oneCellAnchor>
  <xdr:twoCellAnchor>
    <xdr:from>
      <xdr:col>10</xdr:col>
      <xdr:colOff>95250</xdr:colOff>
      <xdr:row>23</xdr:row>
      <xdr:rowOff>95250</xdr:rowOff>
    </xdr:from>
    <xdr:to>
      <xdr:col>10</xdr:col>
      <xdr:colOff>514350</xdr:colOff>
      <xdr:row>38</xdr:row>
      <xdr:rowOff>38100</xdr:rowOff>
    </xdr:to>
    <xdr:sp>
      <xdr:nvSpPr>
        <xdr:cNvPr id="22" name="AutoShape 36"/>
        <xdr:cNvSpPr>
          <a:spLocks/>
        </xdr:cNvSpPr>
      </xdr:nvSpPr>
      <xdr:spPr>
        <a:xfrm flipH="1">
          <a:off x="7343775" y="3886200"/>
          <a:ext cx="419100" cy="2371725"/>
        </a:xfrm>
        <a:prstGeom prst="line">
          <a:avLst/>
        </a:prstGeom>
        <a:noFill/>
        <a:ln w="468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25</xdr:row>
      <xdr:rowOff>142875</xdr:rowOff>
    </xdr:from>
    <xdr:to>
      <xdr:col>12</xdr:col>
      <xdr:colOff>238125</xdr:colOff>
      <xdr:row>38</xdr:row>
      <xdr:rowOff>38100</xdr:rowOff>
    </xdr:to>
    <xdr:sp>
      <xdr:nvSpPr>
        <xdr:cNvPr id="23" name="AutoShape 37"/>
        <xdr:cNvSpPr>
          <a:spLocks/>
        </xdr:cNvSpPr>
      </xdr:nvSpPr>
      <xdr:spPr>
        <a:xfrm>
          <a:off x="8134350" y="4257675"/>
          <a:ext cx="571500" cy="2000250"/>
        </a:xfrm>
        <a:prstGeom prst="line">
          <a:avLst/>
        </a:prstGeom>
        <a:noFill/>
        <a:ln w="468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22</xdr:row>
      <xdr:rowOff>133350</xdr:rowOff>
    </xdr:from>
    <xdr:to>
      <xdr:col>11</xdr:col>
      <xdr:colOff>504825</xdr:colOff>
      <xdr:row>25</xdr:row>
      <xdr:rowOff>142875</xdr:rowOff>
    </xdr:to>
    <xdr:sp>
      <xdr:nvSpPr>
        <xdr:cNvPr id="24" name="Line 24"/>
        <xdr:cNvSpPr>
          <a:spLocks/>
        </xdr:cNvSpPr>
      </xdr:nvSpPr>
      <xdr:spPr>
        <a:xfrm>
          <a:off x="7667625" y="3762375"/>
          <a:ext cx="695325" cy="495300"/>
        </a:xfrm>
        <a:prstGeom prst="line">
          <a:avLst/>
        </a:prstGeom>
        <a:noFill/>
        <a:ln w="108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27</xdr:row>
      <xdr:rowOff>47625</xdr:rowOff>
    </xdr:from>
    <xdr:to>
      <xdr:col>11</xdr:col>
      <xdr:colOff>133350</xdr:colOff>
      <xdr:row>27</xdr:row>
      <xdr:rowOff>47625</xdr:rowOff>
    </xdr:to>
    <xdr:sp>
      <xdr:nvSpPr>
        <xdr:cNvPr id="25" name="Line 25"/>
        <xdr:cNvSpPr>
          <a:spLocks/>
        </xdr:cNvSpPr>
      </xdr:nvSpPr>
      <xdr:spPr>
        <a:xfrm>
          <a:off x="7191375" y="4486275"/>
          <a:ext cx="800100" cy="0"/>
        </a:xfrm>
        <a:prstGeom prst="line">
          <a:avLst/>
        </a:prstGeom>
        <a:noFill/>
        <a:ln w="18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26</xdr:row>
      <xdr:rowOff>142875</xdr:rowOff>
    </xdr:from>
    <xdr:to>
      <xdr:col>11</xdr:col>
      <xdr:colOff>142875</xdr:colOff>
      <xdr:row>27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8001000" y="4419600"/>
          <a:ext cx="0" cy="9525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27</xdr:row>
      <xdr:rowOff>47625</xdr:rowOff>
    </xdr:from>
    <xdr:to>
      <xdr:col>9</xdr:col>
      <xdr:colOff>180975</xdr:colOff>
      <xdr:row>27</xdr:row>
      <xdr:rowOff>47625</xdr:rowOff>
    </xdr:to>
    <xdr:sp>
      <xdr:nvSpPr>
        <xdr:cNvPr id="27" name="Line 27"/>
        <xdr:cNvSpPr>
          <a:spLocks/>
        </xdr:cNvSpPr>
      </xdr:nvSpPr>
      <xdr:spPr>
        <a:xfrm>
          <a:off x="6029325" y="4486275"/>
          <a:ext cx="790575" cy="0"/>
        </a:xfrm>
        <a:prstGeom prst="line">
          <a:avLst/>
        </a:prstGeom>
        <a:noFill/>
        <a:ln w="18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26</xdr:row>
      <xdr:rowOff>161925</xdr:rowOff>
    </xdr:from>
    <xdr:to>
      <xdr:col>7</xdr:col>
      <xdr:colOff>600075</xdr:colOff>
      <xdr:row>27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6019800" y="4438650"/>
          <a:ext cx="0" cy="7620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26</xdr:row>
      <xdr:rowOff>85725</xdr:rowOff>
    </xdr:from>
    <xdr:to>
      <xdr:col>11</xdr:col>
      <xdr:colOff>466725</xdr:colOff>
      <xdr:row>26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7696200" y="4362450"/>
          <a:ext cx="628650" cy="0"/>
        </a:xfrm>
        <a:prstGeom prst="line">
          <a:avLst/>
        </a:prstGeom>
        <a:noFill/>
        <a:ln w="18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U21" sqref="U21"/>
    </sheetView>
  </sheetViews>
  <sheetFormatPr defaultColWidth="9.140625" defaultRowHeight="12.75" outlineLevelRow="1"/>
  <cols>
    <col min="3" max="3" width="26.421875" style="0" customWidth="1"/>
  </cols>
  <sheetData>
    <row r="1" spans="1:3" ht="18">
      <c r="A1" s="1" t="s">
        <v>0</v>
      </c>
      <c r="B1" s="2"/>
      <c r="C1" s="2"/>
    </row>
    <row r="2" spans="1:7" ht="12.75">
      <c r="A2" s="3" t="s">
        <v>1</v>
      </c>
      <c r="B2" s="3"/>
      <c r="C2" s="3"/>
      <c r="D2" s="3"/>
      <c r="E2" s="3"/>
      <c r="F2" s="4"/>
      <c r="G2" s="4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6" t="s">
        <v>2</v>
      </c>
      <c r="B5" s="5"/>
      <c r="C5" s="5"/>
      <c r="D5" s="7">
        <v>300</v>
      </c>
      <c r="E5" s="5"/>
    </row>
    <row r="6" spans="1:5" ht="12.75">
      <c r="A6" s="6" t="s">
        <v>3</v>
      </c>
      <c r="B6" s="5"/>
      <c r="C6" s="5"/>
      <c r="D6" s="7">
        <v>380</v>
      </c>
      <c r="E6" s="5"/>
    </row>
    <row r="7" spans="1:5" ht="12.75">
      <c r="A7" t="s">
        <v>4</v>
      </c>
      <c r="D7" s="7">
        <v>1500</v>
      </c>
      <c r="E7" s="5"/>
    </row>
    <row r="8" spans="1:4" ht="12.75">
      <c r="A8" s="6" t="s">
        <v>5</v>
      </c>
      <c r="B8" s="6"/>
      <c r="C8" s="6"/>
      <c r="D8" s="8">
        <v>32</v>
      </c>
    </row>
    <row r="9" spans="1:4" ht="12.75">
      <c r="A9" t="s">
        <v>6</v>
      </c>
      <c r="D9" s="7">
        <v>1.25</v>
      </c>
    </row>
    <row r="10" spans="1:4" ht="12.75">
      <c r="A10" s="6" t="s">
        <v>7</v>
      </c>
      <c r="B10" s="6"/>
      <c r="C10" s="6"/>
      <c r="D10" s="8">
        <v>52</v>
      </c>
    </row>
    <row r="11" spans="1:4" ht="12.75">
      <c r="A11" t="s">
        <v>8</v>
      </c>
      <c r="D11" s="7">
        <v>72</v>
      </c>
    </row>
    <row r="12" spans="1:4" ht="12.75">
      <c r="A12" t="s">
        <v>9</v>
      </c>
      <c r="D12" s="7">
        <v>56</v>
      </c>
    </row>
    <row r="13" spans="1:4" ht="12.75">
      <c r="A13" t="s">
        <v>10</v>
      </c>
      <c r="D13" s="7">
        <v>63</v>
      </c>
    </row>
    <row r="14" spans="1:4" ht="12.75">
      <c r="A14" t="s">
        <v>11</v>
      </c>
      <c r="D14" s="7">
        <v>268</v>
      </c>
    </row>
    <row r="15" spans="1:4" ht="12.75">
      <c r="A15" t="s">
        <v>12</v>
      </c>
      <c r="D15" s="7">
        <v>140</v>
      </c>
    </row>
    <row r="16" spans="1:4" ht="12.75">
      <c r="A16" t="s">
        <v>13</v>
      </c>
      <c r="D16" s="7">
        <v>180</v>
      </c>
    </row>
    <row r="17" spans="1:4" ht="12.75">
      <c r="A17" t="s">
        <v>14</v>
      </c>
      <c r="D17" s="7">
        <v>0</v>
      </c>
    </row>
    <row r="19" spans="1:4" ht="12.75">
      <c r="A19" s="4" t="s">
        <v>15</v>
      </c>
      <c r="B19" s="4"/>
      <c r="C19" s="6"/>
      <c r="D19" s="9">
        <f>IF(AND(($D$8*$D$10)&gt;1604.4,$D$9=1.25),28,IF(AND(($D$8*$D$10)&gt;2693.1,$D$9=2),47,($D$8*$D$10/57.3)))</f>
        <v>28</v>
      </c>
    </row>
    <row r="20" spans="1:4" ht="12.75">
      <c r="A20" s="4" t="s">
        <v>16</v>
      </c>
      <c r="B20" s="4"/>
      <c r="C20" s="4"/>
      <c r="D20" s="10">
        <f>(D19+D12)/D11*(D14-D15-D11)+D12</f>
        <v>121.33333333333334</v>
      </c>
    </row>
    <row r="21" spans="1:4" ht="12.75">
      <c r="A21" s="4" t="s">
        <v>17</v>
      </c>
      <c r="B21" s="4"/>
      <c r="C21" s="4"/>
      <c r="D21" s="10">
        <f>D19+2*TAN(ATAN((D13/2-D19/2)/D14))*(D14-D15)</f>
        <v>44.71641791044776</v>
      </c>
    </row>
    <row r="22" spans="1:4" ht="12.75">
      <c r="A22" s="4" t="s">
        <v>18</v>
      </c>
      <c r="B22" s="4"/>
      <c r="C22" s="4"/>
      <c r="D22" s="10">
        <f>2*TAN(ATAN(0.5*D21/(D21/(D21+D19)*(D14-D15))))*(D14+D16-(D19/(D19+D21))*(D14-D15))</f>
        <v>226.50746268656715</v>
      </c>
    </row>
    <row r="23" spans="1:4" ht="12.75">
      <c r="A23" s="4" t="s">
        <v>19</v>
      </c>
      <c r="B23" s="4"/>
      <c r="C23" s="4"/>
      <c r="D23" s="10">
        <f>2*(TAN(ATAN(0.5*D19/((0.5*D19*D14)/(0.5*D19+0.5*D13))))*(D7+D17-(0.5*D19*D14/(0.5*D19+0.5*D13)))-0.5*D5)+D5</f>
        <v>481.32835820895514</v>
      </c>
    </row>
    <row r="24" spans="1:4" ht="12.75">
      <c r="A24" s="3" t="s">
        <v>20</v>
      </c>
      <c r="B24" s="4"/>
      <c r="C24" s="4"/>
      <c r="D24" s="10">
        <f>$D$7-($D$7*(0.5*$D$6+0.5*$D$19)/(0.5*(2*(TAN(ATAN(0.5*D19/((0.5*D19*D14)/(0.5*D19+0.5*D13))))*(D7-(0.5*D19*D14/(0.5*D19+0.5*D13)))-0.5*D5)+D5)+0.5*$D$19))</f>
        <v>298.41758241758225</v>
      </c>
    </row>
    <row r="25" spans="1:4" ht="12.75">
      <c r="A25" s="6" t="s">
        <v>21</v>
      </c>
      <c r="B25" s="6"/>
      <c r="C25" s="6"/>
      <c r="D25" s="6"/>
    </row>
    <row r="26" spans="1:3" ht="12.75">
      <c r="A26" s="6"/>
      <c r="B26" s="6"/>
      <c r="C26" s="6"/>
    </row>
    <row r="28" ht="12.75">
      <c r="A28" t="s">
        <v>22</v>
      </c>
    </row>
    <row r="29" ht="12.75">
      <c r="A29" t="s">
        <v>23</v>
      </c>
    </row>
    <row r="30" ht="12.75">
      <c r="A30" t="s">
        <v>24</v>
      </c>
    </row>
    <row r="31" ht="12.75">
      <c r="A31" t="s">
        <v>25</v>
      </c>
    </row>
    <row r="32" ht="12.75">
      <c r="A32" t="s">
        <v>26</v>
      </c>
    </row>
    <row r="33" ht="12.75">
      <c r="A33" s="6" t="s">
        <v>27</v>
      </c>
    </row>
    <row r="35" spans="1:2" ht="12.75">
      <c r="A35" t="s">
        <v>28</v>
      </c>
      <c r="B35" s="11"/>
    </row>
    <row r="36" spans="1:2" ht="12.75">
      <c r="A36" t="s">
        <v>29</v>
      </c>
      <c r="B36" s="11"/>
    </row>
    <row r="37" ht="12.75">
      <c r="A37" t="s">
        <v>30</v>
      </c>
    </row>
    <row r="38" spans="1:13" ht="12.75">
      <c r="A38" t="s">
        <v>31</v>
      </c>
      <c r="H38" s="11"/>
      <c r="I38" s="11"/>
      <c r="L38" s="11"/>
      <c r="M38" s="11"/>
    </row>
    <row r="39" spans="1:9" ht="12.75">
      <c r="A39" t="s">
        <v>32</v>
      </c>
      <c r="H39" s="11"/>
      <c r="I39" s="11"/>
    </row>
    <row r="40" spans="1:9" ht="12.75">
      <c r="A40" t="s">
        <v>33</v>
      </c>
      <c r="I40" s="11"/>
    </row>
    <row r="43" ht="12.75" outlineLevel="1"/>
    <row r="44" ht="12.75">
      <c r="A44" t="s">
        <v>34</v>
      </c>
    </row>
  </sheetData>
  <sheetProtection password="C12D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van Gastel</cp:lastModifiedBy>
  <dcterms:modified xsi:type="dcterms:W3CDTF">2016-04-06T16:30:19Z</dcterms:modified>
  <cp:category/>
  <cp:version/>
  <cp:contentType/>
  <cp:contentStatus/>
</cp:coreProperties>
</file>